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lient information\LNID\Budget &amp; Forecasts sent to Glenda for posting\"/>
    </mc:Choice>
  </mc:AlternateContent>
  <xr:revisionPtr revIDLastSave="0" documentId="13_ncr:1_{810153E4-1F62-404D-B1DF-4383D9B6AA79}" xr6:coauthVersionLast="47" xr6:coauthVersionMax="47" xr10:uidLastSave="{00000000-0000-0000-0000-000000000000}"/>
  <bookViews>
    <workbookView xWindow="22932" yWindow="-108" windowWidth="23256" windowHeight="12576" firstSheet="1" activeTab="2" xr2:uid="{00000000-000D-0000-FFFF-FFFF00000000}"/>
  </bookViews>
  <sheets>
    <sheet name="actuals 2014&amp; budget 2015-2016" sheetId="1" r:id="rId1"/>
    <sheet name="actuals 2015 budget 2015-2016" sheetId="2" r:id="rId2"/>
    <sheet name="Bud &amp; Act 2016&amp;Budget 2017-2018" sheetId="3" r:id="rId3"/>
  </sheets>
  <calcPr calcId="181029"/>
</workbook>
</file>

<file path=xl/calcChain.xml><?xml version="1.0" encoding="utf-8"?>
<calcChain xmlns="http://schemas.openxmlformats.org/spreadsheetml/2006/main">
  <c r="G34" i="3" l="1"/>
  <c r="I43" i="3"/>
  <c r="I3" i="3" l="1"/>
  <c r="I10" i="3" s="1"/>
  <c r="D43" i="3" l="1"/>
  <c r="D34" i="3"/>
  <c r="D51" i="3" s="1"/>
  <c r="J18" i="3"/>
  <c r="I34" i="3"/>
  <c r="D10" i="3"/>
  <c r="D54" i="3" l="1"/>
  <c r="D44" i="3"/>
  <c r="I51" i="3"/>
  <c r="I54" i="3" s="1"/>
  <c r="I44" i="3"/>
  <c r="D46" i="3"/>
  <c r="I46" i="3"/>
  <c r="G43" i="3"/>
  <c r="B43" i="3"/>
  <c r="B34" i="3"/>
  <c r="B44" i="3" s="1"/>
  <c r="B46" i="3" s="1"/>
  <c r="G44" i="3" l="1"/>
  <c r="B51" i="3"/>
  <c r="B54" i="3" s="1"/>
  <c r="G51" i="3"/>
  <c r="G54" i="3" s="1"/>
  <c r="G46" i="3"/>
  <c r="F33" i="2"/>
  <c r="I33" i="2"/>
  <c r="I40" i="2"/>
  <c r="F42" i="2"/>
  <c r="F40" i="2"/>
  <c r="F47" i="2"/>
  <c r="F50" i="2" s="1"/>
  <c r="D33" i="2"/>
  <c r="D40" i="2"/>
  <c r="D10" i="2"/>
  <c r="D42" i="2" l="1"/>
  <c r="D47" i="2"/>
  <c r="D50" i="2" s="1"/>
  <c r="I47" i="2"/>
  <c r="I50" i="2" s="1"/>
  <c r="I42" i="2"/>
</calcChain>
</file>

<file path=xl/sharedStrings.xml><?xml version="1.0" encoding="utf-8"?>
<sst xmlns="http://schemas.openxmlformats.org/spreadsheetml/2006/main" count="173" uniqueCount="82">
  <si>
    <t>Budget 2014</t>
  </si>
  <si>
    <t>Actuals 2014</t>
  </si>
  <si>
    <t>diff budget and Actual</t>
  </si>
  <si>
    <t>Budget2015</t>
  </si>
  <si>
    <t>Budget 2016</t>
  </si>
  <si>
    <t>Sources of Funds</t>
  </si>
  <si>
    <t>rate</t>
  </si>
  <si>
    <t>Op. Assess.</t>
  </si>
  <si>
    <t>Interest Revenue</t>
  </si>
  <si>
    <t>Arrears/Int./Penalty</t>
  </si>
  <si>
    <t>Proceeds from Borrowing</t>
  </si>
  <si>
    <t>Transfer from Reserves</t>
  </si>
  <si>
    <t>Total Revenue</t>
  </si>
  <si>
    <t>Uses of Funds</t>
  </si>
  <si>
    <t>Honorariums</t>
  </si>
  <si>
    <t>Chairperson</t>
  </si>
  <si>
    <t>Trustees-2</t>
  </si>
  <si>
    <t>Secretary</t>
  </si>
  <si>
    <t>Treasurer</t>
  </si>
  <si>
    <t>acct</t>
  </si>
  <si>
    <t>legal</t>
  </si>
  <si>
    <t>Survey Fees</t>
  </si>
  <si>
    <t>Management Plan</t>
  </si>
  <si>
    <t>Bank chg./Int.</t>
  </si>
  <si>
    <t>Licenses/Fees/Dues</t>
  </si>
  <si>
    <t>Office&amp;Postage</t>
  </si>
  <si>
    <t>Insurance</t>
  </si>
  <si>
    <t>misc</t>
  </si>
  <si>
    <t>Travel and training</t>
  </si>
  <si>
    <t>Total Admin Exp.</t>
  </si>
  <si>
    <t>Operating Expense</t>
  </si>
  <si>
    <t>Mainenance</t>
  </si>
  <si>
    <t>pump maintenance</t>
  </si>
  <si>
    <t>amortization Exp</t>
  </si>
  <si>
    <t>hydro for pump</t>
  </si>
  <si>
    <t>Total Operating</t>
  </si>
  <si>
    <t>Net income(matches Financial Smt)</t>
  </si>
  <si>
    <t>Transfer to Reserve Fund</t>
  </si>
  <si>
    <t>Repayment of Borrowing</t>
  </si>
  <si>
    <t>Capital Purchase</t>
  </si>
  <si>
    <t>TOTAL USES OF FUNDS</t>
  </si>
  <si>
    <t xml:space="preserve">cumulative </t>
  </si>
  <si>
    <t>Surplus/Deficit</t>
  </si>
  <si>
    <t>Annual Assessment-</t>
  </si>
  <si>
    <t>69*200</t>
  </si>
  <si>
    <t>Actuals 2015</t>
  </si>
  <si>
    <t>68*200 (no TNT)</t>
  </si>
  <si>
    <t>for SRW</t>
  </si>
  <si>
    <t>water tests and map</t>
  </si>
  <si>
    <t>adjusted for 1 less tax assessment</t>
  </si>
  <si>
    <t>old budget adjusted as below</t>
  </si>
  <si>
    <t>Watershed Management Plan</t>
  </si>
  <si>
    <t>up from $500 budgeted originally</t>
  </si>
  <si>
    <t>added $1000 to 0 budgeted originally</t>
  </si>
  <si>
    <t>up from $1050  budgeted originally</t>
  </si>
  <si>
    <t>Budget 2017</t>
  </si>
  <si>
    <t>high due to SRW</t>
  </si>
  <si>
    <t>?</t>
  </si>
  <si>
    <t>BCLSS $50+BC Wild lIfe+BC trails</t>
  </si>
  <si>
    <t>Water act -bi annual licenses</t>
  </si>
  <si>
    <t>Pay $150 every two years</t>
  </si>
  <si>
    <t>back to $500</t>
  </si>
  <si>
    <t>Budget 2018</t>
  </si>
  <si>
    <t>pump maintenance SRW</t>
  </si>
  <si>
    <t>does not need to be as high was $5000</t>
  </si>
  <si>
    <t>Water act - annual licenses</t>
  </si>
  <si>
    <t>moved from previous year</t>
  </si>
  <si>
    <t xml:space="preserve">each year/for two water Licenses </t>
  </si>
  <si>
    <t>Actuals 2016</t>
  </si>
  <si>
    <t>was $408</t>
  </si>
  <si>
    <t>add this category after SRW altered</t>
  </si>
  <si>
    <t>68*200</t>
  </si>
  <si>
    <t>BCLSS</t>
  </si>
  <si>
    <t>BCLSS $50(used to include water License</t>
  </si>
  <si>
    <t>New legeslation changed fees</t>
  </si>
  <si>
    <t>Total Expenses</t>
  </si>
  <si>
    <t>lot  325 west view road</t>
  </si>
  <si>
    <t>68x300</t>
  </si>
  <si>
    <t>Additional pump expense (flood)</t>
  </si>
  <si>
    <t>Reserve now for gov't plan for a permanent solution</t>
  </si>
  <si>
    <t>Total Reserve approx $15,000 end of 2018</t>
  </si>
  <si>
    <t>Forecast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</si>
</sst>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/>
    <xf numFmtId="0" fontId="4" fillId="0" borderId="0" xfId="1" applyFont="1"/>
    <xf numFmtId="0" fontId="2" fillId="0" borderId="0" xfId="1" applyFont="1"/>
    <xf numFmtId="167" fontId="3" fillId="0" borderId="0" xfId="1" applyNumberFormat="1"/>
    <xf numFmtId="167" fontId="4" fillId="0" borderId="0" xfId="1" applyNumberFormat="1" applyFont="1"/>
    <xf numFmtId="0" fontId="3" fillId="0" borderId="0" xfId="1" applyAlignment="1">
      <alignment horizontal="right"/>
    </xf>
    <xf numFmtId="0" fontId="1" fillId="0" borderId="0" xfId="1" applyFont="1"/>
    <xf numFmtId="167" fontId="3" fillId="2" borderId="0" xfId="1" applyNumberFormat="1" applyFill="1"/>
    <xf numFmtId="0" fontId="3" fillId="2" borderId="0" xfId="1" applyFill="1"/>
    <xf numFmtId="167" fontId="5" fillId="0" borderId="0" xfId="1" applyNumberFormat="1" applyFont="1"/>
    <xf numFmtId="44" fontId="3" fillId="0" borderId="0" xfId="2" applyFont="1"/>
    <xf numFmtId="44" fontId="5" fillId="0" borderId="0" xfId="2" applyFont="1"/>
    <xf numFmtId="167" fontId="4" fillId="0" borderId="2" xfId="1" applyNumberFormat="1" applyFont="1" applyBorder="1"/>
    <xf numFmtId="167" fontId="3" fillId="0" borderId="2" xfId="1" applyNumberFormat="1" applyBorder="1"/>
    <xf numFmtId="44" fontId="3" fillId="0" borderId="2" xfId="2" applyFont="1" applyBorder="1"/>
    <xf numFmtId="167" fontId="4" fillId="0" borderId="1" xfId="1" applyNumberFormat="1" applyFont="1" applyBorder="1"/>
    <xf numFmtId="167" fontId="6" fillId="0" borderId="0" xfId="1" applyNumberFormat="1" applyFont="1"/>
    <xf numFmtId="0" fontId="4" fillId="0" borderId="0" xfId="2" applyNumberFormat="1" applyFont="1"/>
    <xf numFmtId="164" fontId="3" fillId="0" borderId="0" xfId="1" applyNumberFormat="1"/>
    <xf numFmtId="44" fontId="6" fillId="0" borderId="0" xfId="2" applyFont="1" applyFill="1"/>
    <xf numFmtId="0" fontId="6" fillId="0" borderId="0" xfId="1" applyFont="1"/>
    <xf numFmtId="165" fontId="3" fillId="0" borderId="0" xfId="1" applyNumberFormat="1"/>
    <xf numFmtId="164" fontId="3" fillId="0" borderId="0" xfId="1" applyNumberFormat="1" applyAlignment="1">
      <alignment wrapText="1"/>
    </xf>
    <xf numFmtId="0" fontId="3" fillId="0" borderId="0" xfId="0" applyFont="1"/>
    <xf numFmtId="0" fontId="4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2" borderId="0" xfId="0" applyNumberFormat="1" applyFill="1"/>
    <xf numFmtId="167" fontId="0" fillId="0" borderId="3" xfId="0" applyNumberFormat="1" applyBorder="1"/>
    <xf numFmtId="167" fontId="3" fillId="0" borderId="1" xfId="1" applyNumberFormat="1" applyBorder="1"/>
    <xf numFmtId="166" fontId="0" fillId="0" borderId="0" xfId="3" applyFont="1"/>
    <xf numFmtId="166" fontId="0" fillId="0" borderId="1" xfId="3" applyFont="1" applyBorder="1"/>
    <xf numFmtId="166" fontId="0" fillId="0" borderId="2" xfId="3" applyFont="1" applyBorder="1"/>
    <xf numFmtId="0" fontId="3" fillId="0" borderId="0" xfId="0" applyFont="1" applyAlignment="1">
      <alignment wrapText="1"/>
    </xf>
    <xf numFmtId="166" fontId="0" fillId="2" borderId="0" xfId="3" applyFont="1" applyFill="1"/>
    <xf numFmtId="166" fontId="0" fillId="0" borderId="3" xfId="3" applyFont="1" applyBorder="1"/>
    <xf numFmtId="166" fontId="0" fillId="3" borderId="0" xfId="3" applyFont="1" applyFill="1"/>
    <xf numFmtId="0" fontId="0" fillId="0" borderId="0" xfId="0" applyAlignment="1">
      <alignment wrapText="1"/>
    </xf>
    <xf numFmtId="0" fontId="0" fillId="4" borderId="0" xfId="0" applyFill="1"/>
    <xf numFmtId="166" fontId="0" fillId="0" borderId="4" xfId="3" applyFont="1" applyBorder="1"/>
    <xf numFmtId="166" fontId="0" fillId="0" borderId="0" xfId="3" applyFont="1" applyBorder="1"/>
    <xf numFmtId="166" fontId="0" fillId="0" borderId="0" xfId="0" applyNumberFormat="1"/>
    <xf numFmtId="166" fontId="0" fillId="0" borderId="0" xfId="3" applyFont="1" applyAlignment="1">
      <alignment wrapText="1"/>
    </xf>
    <xf numFmtId="0" fontId="0" fillId="2" borderId="0" xfId="0" applyFill="1"/>
    <xf numFmtId="166" fontId="0" fillId="2" borderId="5" xfId="3" applyFont="1" applyFill="1" applyBorder="1"/>
    <xf numFmtId="166" fontId="0" fillId="2" borderId="4" xfId="3" applyFont="1" applyFill="1" applyBorder="1"/>
    <xf numFmtId="166" fontId="0" fillId="2" borderId="3" xfId="3" applyFont="1" applyFill="1" applyBorder="1"/>
    <xf numFmtId="166" fontId="0" fillId="5" borderId="0" xfId="3" applyFont="1" applyFill="1"/>
    <xf numFmtId="0" fontId="0" fillId="5" borderId="0" xfId="0" applyFill="1"/>
    <xf numFmtId="0" fontId="0" fillId="5" borderId="0" xfId="0" applyFill="1" applyAlignment="1">
      <alignment wrapText="1"/>
    </xf>
    <xf numFmtId="166" fontId="0" fillId="0" borderId="0" xfId="3" applyFont="1" applyFill="1"/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workbookViewId="0">
      <selection activeCell="H3" sqref="H3:I52"/>
    </sheetView>
  </sheetViews>
  <sheetFormatPr defaultRowHeight="14.4" x14ac:dyDescent="0.3"/>
  <cols>
    <col min="1" max="1" width="29.21875" bestFit="1" customWidth="1"/>
    <col min="2" max="2" width="9.77734375" bestFit="1" customWidth="1"/>
    <col min="3" max="3" width="11.21875" bestFit="1" customWidth="1"/>
    <col min="6" max="6" width="9.77734375" bestFit="1" customWidth="1"/>
    <col min="8" max="8" width="9.77734375" bestFit="1" customWidth="1"/>
  </cols>
  <sheetData>
    <row r="1" spans="1:9" x14ac:dyDescent="0.3">
      <c r="A1" s="1" t="s">
        <v>9</v>
      </c>
      <c r="B1" s="4"/>
      <c r="C1" s="4"/>
      <c r="D1" s="19"/>
      <c r="E1" s="19"/>
      <c r="F1" s="4"/>
      <c r="G1" s="4"/>
      <c r="H1" s="11"/>
      <c r="I1" s="1"/>
    </row>
    <row r="2" spans="1:9" ht="24.6" x14ac:dyDescent="0.3">
      <c r="A2" s="1"/>
      <c r="B2" s="2" t="s">
        <v>0</v>
      </c>
      <c r="C2" s="5" t="s">
        <v>1</v>
      </c>
      <c r="D2" s="23" t="s">
        <v>2</v>
      </c>
      <c r="E2" s="19"/>
      <c r="F2" s="2" t="s">
        <v>3</v>
      </c>
      <c r="G2" s="2"/>
      <c r="H2" s="18" t="s">
        <v>4</v>
      </c>
      <c r="I2" s="1"/>
    </row>
    <row r="3" spans="1:9" x14ac:dyDescent="0.3">
      <c r="A3" s="2" t="s">
        <v>5</v>
      </c>
      <c r="B3" s="4"/>
      <c r="C3" s="4"/>
      <c r="D3" s="19"/>
      <c r="E3" s="19"/>
      <c r="F3" s="4"/>
      <c r="G3" s="4" t="s">
        <v>6</v>
      </c>
      <c r="H3" s="11"/>
      <c r="I3" s="1" t="s">
        <v>6</v>
      </c>
    </row>
    <row r="4" spans="1:9" x14ac:dyDescent="0.3">
      <c r="A4" s="1" t="s">
        <v>7</v>
      </c>
      <c r="B4" s="4">
        <v>10350</v>
      </c>
      <c r="C4" s="4">
        <v>10350</v>
      </c>
      <c r="D4" s="19">
        <v>0</v>
      </c>
      <c r="E4" s="19"/>
      <c r="F4" s="4">
        <v>13800</v>
      </c>
      <c r="G4" s="4">
        <v>200</v>
      </c>
      <c r="H4" s="11">
        <v>13800</v>
      </c>
      <c r="I4" s="4">
        <v>200</v>
      </c>
    </row>
    <row r="5" spans="1:9" x14ac:dyDescent="0.3">
      <c r="A5" s="1" t="s">
        <v>8</v>
      </c>
      <c r="B5" s="4">
        <v>300</v>
      </c>
      <c r="C5" s="4">
        <v>486.5</v>
      </c>
      <c r="D5" s="19">
        <v>186.5</v>
      </c>
      <c r="E5" s="19"/>
      <c r="F5" s="4">
        <v>300</v>
      </c>
      <c r="G5" s="4"/>
      <c r="H5" s="11">
        <v>300</v>
      </c>
      <c r="I5" s="4"/>
    </row>
    <row r="6" spans="1:9" x14ac:dyDescent="0.3">
      <c r="A6" s="1" t="s">
        <v>9</v>
      </c>
      <c r="B6" s="4"/>
      <c r="C6" s="4">
        <v>195.75</v>
      </c>
      <c r="D6" s="19">
        <v>195.75</v>
      </c>
      <c r="E6" s="19"/>
      <c r="F6" s="4"/>
      <c r="G6" s="4"/>
      <c r="H6" s="11"/>
      <c r="I6" s="1"/>
    </row>
    <row r="7" spans="1:9" x14ac:dyDescent="0.3">
      <c r="A7" s="1" t="s">
        <v>10</v>
      </c>
      <c r="B7" s="4">
        <v>0</v>
      </c>
      <c r="C7" s="4"/>
      <c r="D7" s="19">
        <v>0</v>
      </c>
      <c r="E7" s="19"/>
      <c r="F7" s="4">
        <v>0</v>
      </c>
      <c r="G7" s="4"/>
      <c r="H7" s="11">
        <v>0</v>
      </c>
      <c r="I7" s="1"/>
    </row>
    <row r="8" spans="1:9" x14ac:dyDescent="0.3">
      <c r="A8" s="1"/>
      <c r="B8" s="17"/>
      <c r="C8" s="17"/>
      <c r="D8" s="19">
        <v>0</v>
      </c>
      <c r="E8" s="19"/>
      <c r="F8" s="17"/>
      <c r="G8" s="17"/>
      <c r="H8" s="20"/>
      <c r="I8" s="21"/>
    </row>
    <row r="9" spans="1:9" ht="15.6" x14ac:dyDescent="0.4">
      <c r="A9" s="1" t="s">
        <v>11</v>
      </c>
      <c r="B9" s="10">
        <v>0</v>
      </c>
      <c r="C9" s="10">
        <v>0</v>
      </c>
      <c r="D9" s="19">
        <v>0</v>
      </c>
      <c r="E9" s="19"/>
      <c r="F9" s="10">
        <v>0</v>
      </c>
      <c r="G9" s="4"/>
      <c r="H9" s="12">
        <v>0</v>
      </c>
      <c r="I9" s="1"/>
    </row>
    <row r="10" spans="1:9" x14ac:dyDescent="0.3">
      <c r="A10" s="1"/>
      <c r="B10" s="4"/>
      <c r="C10" s="4"/>
      <c r="D10" s="19"/>
      <c r="E10" s="19"/>
      <c r="F10" s="4"/>
      <c r="G10" s="4"/>
      <c r="H10" s="11"/>
      <c r="I10" s="1"/>
    </row>
    <row r="11" spans="1:9" ht="15" thickBot="1" x14ac:dyDescent="0.35">
      <c r="A11" s="3" t="s">
        <v>12</v>
      </c>
      <c r="B11" s="13">
        <v>10650</v>
      </c>
      <c r="C11" s="14">
        <v>11032.25</v>
      </c>
      <c r="D11" s="19">
        <v>382.25</v>
      </c>
      <c r="E11" s="19"/>
      <c r="F11" s="14">
        <v>14100</v>
      </c>
      <c r="G11" s="4"/>
      <c r="H11" s="15">
        <v>14100</v>
      </c>
      <c r="I11" s="1"/>
    </row>
    <row r="12" spans="1:9" ht="15" thickTop="1" x14ac:dyDescent="0.3">
      <c r="A12" s="3"/>
      <c r="B12" s="5"/>
      <c r="C12" s="4"/>
      <c r="D12" s="19"/>
      <c r="E12" s="19"/>
      <c r="F12" s="4"/>
      <c r="G12" s="4"/>
      <c r="H12" s="11"/>
      <c r="I12" s="1"/>
    </row>
    <row r="13" spans="1:9" x14ac:dyDescent="0.3">
      <c r="A13" s="3" t="s">
        <v>13</v>
      </c>
      <c r="B13" s="5"/>
      <c r="C13" s="4"/>
      <c r="D13" s="19"/>
      <c r="E13" s="19"/>
      <c r="F13" s="4"/>
      <c r="G13" s="4"/>
      <c r="H13" s="11"/>
      <c r="I13" s="1"/>
    </row>
    <row r="14" spans="1:9" x14ac:dyDescent="0.3">
      <c r="A14" s="1" t="s">
        <v>14</v>
      </c>
      <c r="B14" s="4"/>
      <c r="C14" s="4"/>
      <c r="D14" s="19"/>
      <c r="E14" s="19"/>
      <c r="F14" s="4"/>
      <c r="G14" s="4"/>
      <c r="H14" s="11"/>
      <c r="I14" s="1"/>
    </row>
    <row r="15" spans="1:9" x14ac:dyDescent="0.3">
      <c r="A15" s="1" t="s">
        <v>15</v>
      </c>
      <c r="B15" s="4">
        <v>1200</v>
      </c>
      <c r="C15" s="4">
        <v>1200</v>
      </c>
      <c r="D15" s="22">
        <v>0</v>
      </c>
      <c r="E15" s="22"/>
      <c r="F15" s="4">
        <v>1200</v>
      </c>
      <c r="G15" s="4"/>
      <c r="H15" s="4">
        <v>1250</v>
      </c>
      <c r="I15" s="1"/>
    </row>
    <row r="16" spans="1:9" x14ac:dyDescent="0.3">
      <c r="A16" s="1" t="s">
        <v>16</v>
      </c>
      <c r="B16" s="4">
        <v>1920</v>
      </c>
      <c r="C16" s="4">
        <v>1920</v>
      </c>
      <c r="D16" s="22">
        <v>0</v>
      </c>
      <c r="E16" s="22"/>
      <c r="F16" s="4">
        <v>1920</v>
      </c>
      <c r="G16" s="4"/>
      <c r="H16" s="4">
        <v>2000</v>
      </c>
      <c r="I16" s="1"/>
    </row>
    <row r="17" spans="1:8" x14ac:dyDescent="0.3">
      <c r="A17" s="1" t="s">
        <v>17</v>
      </c>
      <c r="B17" s="4">
        <v>960</v>
      </c>
      <c r="C17" s="4">
        <v>880</v>
      </c>
      <c r="D17" s="22">
        <v>80</v>
      </c>
      <c r="E17" s="22"/>
      <c r="F17" s="4">
        <v>960</v>
      </c>
      <c r="G17" s="4"/>
      <c r="H17" s="4">
        <v>1000</v>
      </c>
    </row>
    <row r="18" spans="1:8" x14ac:dyDescent="0.3">
      <c r="A18" s="1" t="s">
        <v>18</v>
      </c>
      <c r="B18" s="4">
        <v>960</v>
      </c>
      <c r="C18" s="4">
        <v>960</v>
      </c>
      <c r="D18" s="22">
        <v>0</v>
      </c>
      <c r="E18" s="22"/>
      <c r="F18" s="4">
        <v>960</v>
      </c>
      <c r="G18" s="4"/>
      <c r="H18" s="4">
        <v>1000</v>
      </c>
    </row>
    <row r="19" spans="1:8" x14ac:dyDescent="0.3">
      <c r="A19" s="1"/>
      <c r="B19" s="4"/>
      <c r="C19" s="4"/>
      <c r="D19" s="22"/>
      <c r="E19" s="22"/>
      <c r="F19" s="4"/>
      <c r="G19" s="4"/>
      <c r="H19" s="4"/>
    </row>
    <row r="20" spans="1:8" x14ac:dyDescent="0.3">
      <c r="A20" s="1" t="s">
        <v>19</v>
      </c>
      <c r="B20" s="4">
        <v>1400</v>
      </c>
      <c r="C20" s="4">
        <v>1097.25</v>
      </c>
      <c r="D20" s="22">
        <v>302.75</v>
      </c>
      <c r="E20" s="22"/>
      <c r="F20" s="4">
        <v>1200</v>
      </c>
      <c r="G20" s="4"/>
      <c r="H20" s="4">
        <v>1224</v>
      </c>
    </row>
    <row r="21" spans="1:8" x14ac:dyDescent="0.3">
      <c r="A21" s="1" t="s">
        <v>20</v>
      </c>
      <c r="B21" s="4">
        <v>1000</v>
      </c>
      <c r="C21" s="4">
        <v>2312.1</v>
      </c>
      <c r="D21" s="22">
        <v>-1312.1</v>
      </c>
      <c r="E21" s="22"/>
      <c r="F21" s="4">
        <v>1050</v>
      </c>
      <c r="G21" s="4"/>
      <c r="H21" s="4">
        <v>1050</v>
      </c>
    </row>
    <row r="22" spans="1:8" x14ac:dyDescent="0.3">
      <c r="A22" s="1" t="s">
        <v>21</v>
      </c>
      <c r="B22" s="4">
        <v>0</v>
      </c>
      <c r="C22" s="4">
        <v>0</v>
      </c>
      <c r="D22" s="22">
        <v>0</v>
      </c>
      <c r="E22" s="22"/>
      <c r="F22" s="4">
        <v>0</v>
      </c>
      <c r="G22" s="4"/>
      <c r="H22" s="4">
        <v>0</v>
      </c>
    </row>
    <row r="23" spans="1:8" x14ac:dyDescent="0.3">
      <c r="A23" s="1" t="s">
        <v>22</v>
      </c>
      <c r="B23" s="4">
        <v>0</v>
      </c>
      <c r="C23" s="4">
        <v>0</v>
      </c>
      <c r="D23" s="22">
        <v>0</v>
      </c>
      <c r="E23" s="22"/>
      <c r="F23" s="8">
        <v>400</v>
      </c>
      <c r="G23" s="4"/>
      <c r="H23" s="4">
        <v>0</v>
      </c>
    </row>
    <row r="24" spans="1:8" x14ac:dyDescent="0.3">
      <c r="A24" s="1"/>
      <c r="B24" s="4"/>
      <c r="C24" s="4"/>
      <c r="D24" s="22"/>
      <c r="E24" s="22"/>
      <c r="F24" s="4"/>
      <c r="G24" s="4"/>
      <c r="H24" s="4"/>
    </row>
    <row r="25" spans="1:8" x14ac:dyDescent="0.3">
      <c r="A25" s="1" t="s">
        <v>23</v>
      </c>
      <c r="B25" s="4">
        <v>175</v>
      </c>
      <c r="C25" s="4">
        <v>60</v>
      </c>
      <c r="D25" s="22">
        <v>115</v>
      </c>
      <c r="E25" s="22"/>
      <c r="F25" s="4">
        <v>183.75</v>
      </c>
      <c r="G25" s="4"/>
      <c r="H25" s="4">
        <v>187.42500000000001</v>
      </c>
    </row>
    <row r="26" spans="1:8" x14ac:dyDescent="0.3">
      <c r="A26" s="1" t="s">
        <v>24</v>
      </c>
      <c r="B26" s="4">
        <v>160</v>
      </c>
      <c r="C26" s="4">
        <v>50</v>
      </c>
      <c r="D26" s="22">
        <v>110</v>
      </c>
      <c r="E26" s="22"/>
      <c r="F26" s="4">
        <v>160</v>
      </c>
      <c r="G26" s="4"/>
      <c r="H26" s="4">
        <v>160</v>
      </c>
    </row>
    <row r="27" spans="1:8" x14ac:dyDescent="0.3">
      <c r="A27" s="1" t="s">
        <v>25</v>
      </c>
      <c r="B27" s="4">
        <v>985</v>
      </c>
      <c r="C27" s="4">
        <v>515.55999999999995</v>
      </c>
      <c r="D27" s="22">
        <v>469.44000000000005</v>
      </c>
      <c r="E27" s="22"/>
      <c r="F27" s="4">
        <v>1000</v>
      </c>
      <c r="G27" s="4"/>
      <c r="H27" s="4">
        <v>1000</v>
      </c>
    </row>
    <row r="28" spans="1:8" x14ac:dyDescent="0.3">
      <c r="A28" s="1" t="s">
        <v>26</v>
      </c>
      <c r="B28" s="4">
        <v>0</v>
      </c>
      <c r="C28" s="4"/>
      <c r="D28" s="22">
        <v>0</v>
      </c>
      <c r="E28" s="22"/>
      <c r="F28" s="4">
        <v>0</v>
      </c>
      <c r="G28" s="4"/>
      <c r="H28" s="4">
        <v>0</v>
      </c>
    </row>
    <row r="29" spans="1:8" x14ac:dyDescent="0.3">
      <c r="A29" s="1" t="s">
        <v>27</v>
      </c>
      <c r="B29" s="4">
        <v>0</v>
      </c>
      <c r="C29" s="4"/>
      <c r="D29" s="22">
        <v>0</v>
      </c>
      <c r="E29" s="22"/>
      <c r="F29" s="4">
        <v>0</v>
      </c>
      <c r="G29" s="4"/>
      <c r="H29" s="4">
        <v>0</v>
      </c>
    </row>
    <row r="30" spans="1:8" x14ac:dyDescent="0.3">
      <c r="A30" s="1"/>
      <c r="B30" s="4"/>
      <c r="C30" s="4"/>
      <c r="D30" s="22"/>
      <c r="E30" s="22"/>
      <c r="F30" s="4"/>
      <c r="G30" s="4"/>
      <c r="H30" s="4"/>
    </row>
    <row r="31" spans="1:8" x14ac:dyDescent="0.3">
      <c r="A31" s="1" t="s">
        <v>28</v>
      </c>
      <c r="B31" s="4">
        <v>500</v>
      </c>
      <c r="C31" s="4">
        <v>0</v>
      </c>
      <c r="D31" s="22">
        <v>500</v>
      </c>
      <c r="E31" s="22"/>
      <c r="F31" s="4">
        <v>525</v>
      </c>
      <c r="G31" s="4"/>
      <c r="H31" s="4">
        <v>525</v>
      </c>
    </row>
    <row r="32" spans="1:8" x14ac:dyDescent="0.3">
      <c r="A32" s="1"/>
      <c r="B32" s="4"/>
      <c r="C32" s="4"/>
      <c r="D32" s="22"/>
      <c r="E32" s="22"/>
      <c r="F32" s="4"/>
      <c r="G32" s="4"/>
      <c r="H32" s="4"/>
    </row>
    <row r="33" spans="1:9" x14ac:dyDescent="0.3">
      <c r="A33" s="3" t="s">
        <v>29</v>
      </c>
      <c r="B33" s="5">
        <v>9260</v>
      </c>
      <c r="C33" s="4">
        <v>8994.91</v>
      </c>
      <c r="D33" s="22"/>
      <c r="E33" s="22"/>
      <c r="F33" s="5">
        <v>9558.75</v>
      </c>
      <c r="G33" s="4"/>
      <c r="H33" s="5">
        <v>9396.4249999999993</v>
      </c>
      <c r="I33" s="1"/>
    </row>
    <row r="34" spans="1:9" x14ac:dyDescent="0.3">
      <c r="A34" s="3"/>
      <c r="B34" s="5"/>
      <c r="C34" s="4"/>
      <c r="D34" s="22"/>
      <c r="E34" s="22"/>
      <c r="F34" s="5"/>
      <c r="G34" s="4"/>
      <c r="H34" s="5"/>
      <c r="I34" s="1"/>
    </row>
    <row r="35" spans="1:9" x14ac:dyDescent="0.3">
      <c r="A35" s="3" t="s">
        <v>30</v>
      </c>
      <c r="B35" s="4"/>
      <c r="C35" s="4"/>
      <c r="D35" s="22"/>
      <c r="E35" s="22"/>
      <c r="F35" s="4">
        <v>0</v>
      </c>
      <c r="G35" s="4"/>
      <c r="H35" s="4">
        <v>0</v>
      </c>
      <c r="I35" s="1"/>
    </row>
    <row r="36" spans="1:9" x14ac:dyDescent="0.3">
      <c r="A36" s="1" t="s">
        <v>31</v>
      </c>
      <c r="B36" s="4"/>
      <c r="C36" s="4"/>
      <c r="D36" s="22"/>
      <c r="E36" s="22"/>
      <c r="F36" s="4">
        <v>0</v>
      </c>
      <c r="G36" s="4"/>
      <c r="H36" s="4">
        <v>0</v>
      </c>
      <c r="I36" s="1"/>
    </row>
    <row r="37" spans="1:9" x14ac:dyDescent="0.3">
      <c r="A37" s="6" t="s">
        <v>32</v>
      </c>
      <c r="B37" s="4">
        <v>200</v>
      </c>
      <c r="C37" s="4"/>
      <c r="D37" s="22">
        <v>200</v>
      </c>
      <c r="E37" s="22"/>
      <c r="F37" s="4">
        <v>500</v>
      </c>
      <c r="G37" s="4"/>
      <c r="H37" s="4">
        <v>500</v>
      </c>
      <c r="I37" s="1"/>
    </row>
    <row r="38" spans="1:9" x14ac:dyDescent="0.3">
      <c r="A38" s="6" t="s">
        <v>33</v>
      </c>
      <c r="B38" s="4"/>
      <c r="C38" s="4">
        <v>186</v>
      </c>
      <c r="D38" s="22">
        <v>-186</v>
      </c>
      <c r="E38" s="22"/>
      <c r="F38" s="4">
        <v>186</v>
      </c>
      <c r="G38" s="4"/>
      <c r="H38" s="4">
        <v>186</v>
      </c>
      <c r="I38" s="1"/>
    </row>
    <row r="39" spans="1:9" x14ac:dyDescent="0.3">
      <c r="A39" s="6" t="s">
        <v>34</v>
      </c>
      <c r="B39" s="4">
        <v>200</v>
      </c>
      <c r="C39" s="4">
        <v>574.99</v>
      </c>
      <c r="D39" s="22">
        <v>-374.99</v>
      </c>
      <c r="E39" s="22"/>
      <c r="F39" s="4">
        <v>400</v>
      </c>
      <c r="G39" s="4"/>
      <c r="H39" s="4">
        <v>408</v>
      </c>
      <c r="I39" s="1"/>
    </row>
    <row r="40" spans="1:9" x14ac:dyDescent="0.3">
      <c r="A40" s="6" t="s">
        <v>35</v>
      </c>
      <c r="B40" s="4">
        <v>400</v>
      </c>
      <c r="C40" s="4">
        <v>760.99</v>
      </c>
      <c r="D40" s="22"/>
      <c r="E40" s="22"/>
      <c r="F40" s="4">
        <v>1086</v>
      </c>
      <c r="G40" s="4"/>
      <c r="H40" s="4">
        <v>1094</v>
      </c>
      <c r="I40" s="1"/>
    </row>
    <row r="41" spans="1:9" x14ac:dyDescent="0.3">
      <c r="A41" s="6"/>
      <c r="B41" s="4"/>
      <c r="C41" s="4"/>
      <c r="D41" s="22"/>
      <c r="E41" s="22"/>
      <c r="F41" s="4"/>
      <c r="G41" s="4"/>
      <c r="H41" s="4"/>
      <c r="I41" s="1"/>
    </row>
    <row r="42" spans="1:9" x14ac:dyDescent="0.3">
      <c r="A42" s="6" t="s">
        <v>36</v>
      </c>
      <c r="B42" s="8">
        <v>990</v>
      </c>
      <c r="C42" s="8">
        <v>1276.3500000000001</v>
      </c>
      <c r="D42" s="8">
        <v>286.35000000000014</v>
      </c>
      <c r="E42" s="8"/>
      <c r="F42" s="8">
        <v>3455.25</v>
      </c>
      <c r="G42" s="8"/>
      <c r="H42" s="8">
        <v>3609.5750000000007</v>
      </c>
      <c r="I42" s="9"/>
    </row>
    <row r="43" spans="1:9" x14ac:dyDescent="0.3">
      <c r="A43" s="3"/>
      <c r="B43" s="4"/>
      <c r="C43" s="4"/>
      <c r="D43" s="19"/>
      <c r="E43" s="19"/>
      <c r="F43" s="4">
        <v>0</v>
      </c>
      <c r="G43" s="4"/>
      <c r="H43" s="4">
        <v>0</v>
      </c>
      <c r="I43" s="1"/>
    </row>
    <row r="44" spans="1:9" x14ac:dyDescent="0.3">
      <c r="A44" s="7" t="s">
        <v>37</v>
      </c>
      <c r="B44" s="4">
        <v>990</v>
      </c>
      <c r="C44" s="4">
        <v>1276.3499999999999</v>
      </c>
      <c r="D44" s="19">
        <v>-286.34999999999991</v>
      </c>
      <c r="E44" s="19"/>
      <c r="F44" s="4">
        <v>3000</v>
      </c>
      <c r="G44" s="4"/>
      <c r="H44" s="4">
        <v>3000</v>
      </c>
      <c r="I44" s="1"/>
    </row>
    <row r="45" spans="1:9" x14ac:dyDescent="0.3">
      <c r="A45" s="7" t="s">
        <v>38</v>
      </c>
      <c r="B45" s="4">
        <v>0</v>
      </c>
      <c r="C45" s="4">
        <v>0</v>
      </c>
      <c r="D45" s="19">
        <v>0</v>
      </c>
      <c r="E45" s="19"/>
      <c r="F45" s="4">
        <v>0</v>
      </c>
      <c r="G45" s="4"/>
      <c r="H45" s="4">
        <v>0</v>
      </c>
      <c r="I45" s="1"/>
    </row>
    <row r="46" spans="1:9" x14ac:dyDescent="0.3">
      <c r="A46" s="7" t="s">
        <v>39</v>
      </c>
      <c r="B46" s="4">
        <v>0</v>
      </c>
      <c r="C46" s="4">
        <v>0</v>
      </c>
      <c r="D46" s="19">
        <v>0</v>
      </c>
      <c r="E46" s="19"/>
      <c r="F46" s="4">
        <v>0</v>
      </c>
      <c r="G46" s="4"/>
      <c r="H46" s="4">
        <v>0</v>
      </c>
      <c r="I46" s="1"/>
    </row>
    <row r="47" spans="1:9" x14ac:dyDescent="0.3">
      <c r="A47" s="3" t="s">
        <v>40</v>
      </c>
      <c r="B47" s="16">
        <v>10650</v>
      </c>
      <c r="C47" s="16">
        <v>11032.25</v>
      </c>
      <c r="D47" s="19"/>
      <c r="E47" s="19"/>
      <c r="F47" s="16">
        <v>13644.75</v>
      </c>
      <c r="G47" s="4"/>
      <c r="H47" s="16">
        <v>13490.424999999999</v>
      </c>
      <c r="I47" s="1"/>
    </row>
    <row r="48" spans="1:9" x14ac:dyDescent="0.3">
      <c r="A48" s="1"/>
      <c r="B48" s="4"/>
      <c r="C48" s="4"/>
      <c r="D48" s="19"/>
      <c r="E48" s="19"/>
      <c r="F48" s="4"/>
      <c r="G48" s="4"/>
      <c r="H48" s="11"/>
      <c r="I48" s="1"/>
    </row>
    <row r="49" spans="1:9" x14ac:dyDescent="0.3">
      <c r="A49" s="1"/>
      <c r="B49" s="4"/>
      <c r="C49" s="4"/>
      <c r="D49" s="19"/>
      <c r="E49" s="19"/>
      <c r="F49" s="4"/>
      <c r="G49" s="4" t="s">
        <v>41</v>
      </c>
      <c r="H49" s="11"/>
      <c r="I49" s="1" t="s">
        <v>41</v>
      </c>
    </row>
    <row r="50" spans="1:9" ht="15" thickBot="1" x14ac:dyDescent="0.35">
      <c r="A50" s="3" t="s">
        <v>42</v>
      </c>
      <c r="B50" s="13">
        <v>0</v>
      </c>
      <c r="C50" s="13">
        <v>0</v>
      </c>
      <c r="D50" s="19">
        <v>0</v>
      </c>
      <c r="E50" s="19"/>
      <c r="F50" s="13">
        <v>455.25</v>
      </c>
      <c r="G50" s="4">
        <v>455.25</v>
      </c>
      <c r="H50" s="13">
        <v>609.57500000000073</v>
      </c>
      <c r="I50" s="4">
        <v>1064.8250000000007</v>
      </c>
    </row>
    <row r="51" spans="1:9" ht="15" thickTop="1" x14ac:dyDescent="0.3">
      <c r="A51" s="1"/>
      <c r="B51" s="4"/>
      <c r="C51" s="4"/>
      <c r="D51" s="19"/>
      <c r="E51" s="19"/>
      <c r="F51" s="4"/>
      <c r="G51" s="4"/>
      <c r="H51" s="11"/>
      <c r="I51" s="1"/>
    </row>
    <row r="52" spans="1:9" x14ac:dyDescent="0.3">
      <c r="A52" s="1" t="s">
        <v>43</v>
      </c>
      <c r="B52" s="4">
        <v>150</v>
      </c>
      <c r="C52" s="4">
        <v>200</v>
      </c>
      <c r="D52" s="19"/>
      <c r="E52" s="19"/>
      <c r="F52" s="4">
        <v>200</v>
      </c>
      <c r="G52" s="4"/>
      <c r="H52" s="11">
        <v>200</v>
      </c>
      <c r="I52" s="1"/>
    </row>
    <row r="53" spans="1:9" x14ac:dyDescent="0.3">
      <c r="A53" s="1"/>
      <c r="B53" s="4"/>
      <c r="C53" s="4"/>
      <c r="D53" s="19"/>
      <c r="E53" s="19"/>
      <c r="F53" s="4"/>
      <c r="G53" s="4"/>
      <c r="H53" s="1"/>
      <c r="I53" s="1"/>
    </row>
    <row r="54" spans="1:9" x14ac:dyDescent="0.3">
      <c r="A54" s="1"/>
      <c r="B54" s="1"/>
      <c r="C54" s="4"/>
      <c r="D54" s="19"/>
      <c r="E54" s="19"/>
      <c r="F54" s="1"/>
      <c r="G54" s="1"/>
      <c r="H54" s="1"/>
      <c r="I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pane ySplit="1" topLeftCell="A31" activePane="bottomLeft" state="frozen"/>
      <selection pane="bottomLeft" sqref="A1:XFD1048576"/>
    </sheetView>
  </sheetViews>
  <sheetFormatPr defaultRowHeight="14.4" x14ac:dyDescent="0.3"/>
  <cols>
    <col min="1" max="1" width="29.21875" bestFit="1" customWidth="1"/>
    <col min="2" max="2" width="9.77734375" bestFit="1" customWidth="1"/>
    <col min="4" max="4" width="11.5546875" bestFit="1" customWidth="1"/>
    <col min="5" max="5" width="15" customWidth="1"/>
    <col min="6" max="6" width="11.5546875" bestFit="1" customWidth="1"/>
    <col min="7" max="7" width="10.5546875" bestFit="1" customWidth="1"/>
    <col min="8" max="8" width="31.5546875" bestFit="1" customWidth="1"/>
    <col min="9" max="9" width="11.77734375" bestFit="1" customWidth="1"/>
    <col min="11" max="11" width="11.109375" bestFit="1" customWidth="1"/>
  </cols>
  <sheetData>
    <row r="1" spans="1:11" x14ac:dyDescent="0.3">
      <c r="B1" s="2" t="s">
        <v>3</v>
      </c>
      <c r="C1" s="2"/>
      <c r="D1" s="25" t="s">
        <v>45</v>
      </c>
      <c r="F1" t="s">
        <v>4</v>
      </c>
      <c r="H1" t="s">
        <v>50</v>
      </c>
      <c r="I1" t="s">
        <v>55</v>
      </c>
      <c r="K1" t="s">
        <v>62</v>
      </c>
    </row>
    <row r="2" spans="1:11" x14ac:dyDescent="0.3">
      <c r="A2" s="2" t="s">
        <v>5</v>
      </c>
      <c r="B2" s="4"/>
      <c r="C2" s="4" t="s">
        <v>6</v>
      </c>
      <c r="D2" s="26"/>
      <c r="F2" s="32"/>
      <c r="G2" s="32" t="s">
        <v>6</v>
      </c>
    </row>
    <row r="3" spans="1:11" x14ac:dyDescent="0.3">
      <c r="A3" s="1" t="s">
        <v>7</v>
      </c>
      <c r="B3" s="4">
        <v>13800</v>
      </c>
      <c r="C3" s="4" t="s">
        <v>44</v>
      </c>
      <c r="D3" s="26">
        <v>13600</v>
      </c>
      <c r="E3" s="24" t="s">
        <v>46</v>
      </c>
      <c r="F3" s="32">
        <v>13600</v>
      </c>
      <c r="G3" s="32">
        <v>200</v>
      </c>
      <c r="H3" t="s">
        <v>49</v>
      </c>
      <c r="I3" s="32">
        <v>13600</v>
      </c>
    </row>
    <row r="4" spans="1:11" x14ac:dyDescent="0.3">
      <c r="A4" s="1" t="s">
        <v>8</v>
      </c>
      <c r="B4" s="4">
        <v>300</v>
      </c>
      <c r="C4" s="4"/>
      <c r="D4" s="26">
        <v>391.9</v>
      </c>
      <c r="F4" s="32">
        <v>300</v>
      </c>
      <c r="G4" s="32"/>
      <c r="I4" s="32">
        <v>300</v>
      </c>
    </row>
    <row r="5" spans="1:11" x14ac:dyDescent="0.3">
      <c r="A5" s="1" t="s">
        <v>9</v>
      </c>
      <c r="B5" s="4"/>
      <c r="C5" s="4"/>
      <c r="D5" s="26">
        <v>323.92</v>
      </c>
      <c r="F5" s="32"/>
      <c r="G5" s="32"/>
      <c r="I5" s="32"/>
    </row>
    <row r="6" spans="1:11" x14ac:dyDescent="0.3">
      <c r="A6" s="1" t="s">
        <v>10</v>
      </c>
      <c r="B6" s="4">
        <v>0</v>
      </c>
      <c r="C6" s="4"/>
      <c r="D6" s="26">
        <v>0</v>
      </c>
      <c r="F6" s="32">
        <v>0</v>
      </c>
      <c r="G6" s="32"/>
      <c r="I6" s="32">
        <v>0</v>
      </c>
    </row>
    <row r="7" spans="1:11" x14ac:dyDescent="0.3">
      <c r="A7" s="1"/>
      <c r="B7" s="17"/>
      <c r="C7" s="17"/>
      <c r="D7" s="26"/>
      <c r="F7" s="32"/>
      <c r="G7" s="32"/>
      <c r="I7" s="32"/>
    </row>
    <row r="8" spans="1:11" ht="15.6" x14ac:dyDescent="0.4">
      <c r="A8" s="1" t="s">
        <v>11</v>
      </c>
      <c r="B8" s="10">
        <v>0</v>
      </c>
      <c r="C8" s="4"/>
      <c r="D8" s="27">
        <v>0</v>
      </c>
      <c r="F8" s="33">
        <v>0</v>
      </c>
      <c r="G8" s="32"/>
      <c r="I8" s="33">
        <v>0</v>
      </c>
    </row>
    <row r="9" spans="1:11" x14ac:dyDescent="0.3">
      <c r="A9" s="1"/>
      <c r="B9" s="4"/>
      <c r="C9" s="4"/>
      <c r="D9" s="26"/>
      <c r="F9" s="32"/>
      <c r="G9" s="32"/>
      <c r="I9" s="32"/>
    </row>
    <row r="10" spans="1:11" ht="15" thickBot="1" x14ac:dyDescent="0.35">
      <c r="A10" s="3" t="s">
        <v>12</v>
      </c>
      <c r="B10" s="14">
        <v>14100</v>
      </c>
      <c r="C10" s="4"/>
      <c r="D10" s="28">
        <f>SUM(D3:D9)</f>
        <v>14315.82</v>
      </c>
      <c r="F10" s="34">
        <v>14100</v>
      </c>
      <c r="G10" s="32"/>
      <c r="I10" s="34">
        <v>14100</v>
      </c>
    </row>
    <row r="11" spans="1:11" ht="15" thickTop="1" x14ac:dyDescent="0.3">
      <c r="A11" s="3"/>
      <c r="B11" s="4"/>
      <c r="C11" s="4"/>
      <c r="D11" s="26"/>
      <c r="F11" s="32"/>
      <c r="G11" s="32"/>
      <c r="I11" s="32"/>
    </row>
    <row r="12" spans="1:11" x14ac:dyDescent="0.3">
      <c r="A12" s="3" t="s">
        <v>13</v>
      </c>
      <c r="B12" s="4"/>
      <c r="C12" s="4"/>
      <c r="D12" s="26"/>
      <c r="F12" s="32"/>
      <c r="G12" s="32"/>
      <c r="I12" s="32"/>
    </row>
    <row r="13" spans="1:11" x14ac:dyDescent="0.3">
      <c r="A13" s="1" t="s">
        <v>14</v>
      </c>
      <c r="B13" s="4"/>
      <c r="C13" s="4"/>
      <c r="D13" s="26"/>
      <c r="F13" s="32"/>
      <c r="G13" s="32"/>
      <c r="I13" s="32"/>
    </row>
    <row r="14" spans="1:11" x14ac:dyDescent="0.3">
      <c r="A14" s="1" t="s">
        <v>15</v>
      </c>
      <c r="B14" s="4">
        <v>1200</v>
      </c>
      <c r="C14" s="4"/>
      <c r="D14" s="26">
        <v>1200</v>
      </c>
      <c r="F14" s="32">
        <v>1250</v>
      </c>
      <c r="G14" s="32"/>
      <c r="I14" s="32">
        <v>1250</v>
      </c>
    </row>
    <row r="15" spans="1:11" x14ac:dyDescent="0.3">
      <c r="A15" s="1" t="s">
        <v>16</v>
      </c>
      <c r="B15" s="4">
        <v>1920</v>
      </c>
      <c r="C15" s="4"/>
      <c r="D15" s="26">
        <v>1920</v>
      </c>
      <c r="F15" s="32">
        <v>2000</v>
      </c>
      <c r="G15" s="32"/>
      <c r="I15" s="32">
        <v>2000</v>
      </c>
    </row>
    <row r="16" spans="1:11" x14ac:dyDescent="0.3">
      <c r="A16" s="1" t="s">
        <v>17</v>
      </c>
      <c r="B16" s="4">
        <v>960</v>
      </c>
      <c r="C16" s="4"/>
      <c r="D16" s="26">
        <v>960</v>
      </c>
      <c r="F16" s="32">
        <v>1000</v>
      </c>
      <c r="G16" s="32"/>
      <c r="I16" s="32">
        <v>1000</v>
      </c>
    </row>
    <row r="17" spans="1:10" x14ac:dyDescent="0.3">
      <c r="A17" s="1" t="s">
        <v>18</v>
      </c>
      <c r="B17" s="4">
        <v>960</v>
      </c>
      <c r="C17" s="4"/>
      <c r="D17" s="26">
        <v>960</v>
      </c>
      <c r="F17" s="32">
        <v>1000</v>
      </c>
      <c r="G17" s="32"/>
      <c r="I17" s="32">
        <v>1000</v>
      </c>
    </row>
    <row r="18" spans="1:10" x14ac:dyDescent="0.3">
      <c r="A18" s="1"/>
      <c r="B18" s="4"/>
      <c r="C18" s="4"/>
      <c r="D18" s="26"/>
      <c r="F18" s="32"/>
      <c r="G18" s="32"/>
      <c r="I18" s="32"/>
    </row>
    <row r="19" spans="1:10" x14ac:dyDescent="0.3">
      <c r="A19" s="1" t="s">
        <v>19</v>
      </c>
      <c r="B19" s="4">
        <v>1200</v>
      </c>
      <c r="C19" s="4"/>
      <c r="D19" s="26">
        <v>1118.25</v>
      </c>
      <c r="F19" s="32">
        <v>1224</v>
      </c>
      <c r="G19" s="32"/>
      <c r="I19" s="32">
        <v>1224</v>
      </c>
    </row>
    <row r="20" spans="1:10" x14ac:dyDescent="0.3">
      <c r="A20" s="1" t="s">
        <v>20</v>
      </c>
      <c r="B20" s="4">
        <v>1050</v>
      </c>
      <c r="C20" s="4"/>
      <c r="D20" s="26">
        <v>621.01</v>
      </c>
      <c r="E20" t="s">
        <v>47</v>
      </c>
      <c r="F20" s="36">
        <v>3000</v>
      </c>
      <c r="G20" s="32" t="s">
        <v>54</v>
      </c>
      <c r="I20" s="36">
        <v>5000</v>
      </c>
      <c r="J20" t="s">
        <v>56</v>
      </c>
    </row>
    <row r="21" spans="1:10" x14ac:dyDescent="0.3">
      <c r="A21" s="1" t="s">
        <v>21</v>
      </c>
      <c r="B21" s="4">
        <v>0</v>
      </c>
      <c r="C21" s="4"/>
      <c r="D21" s="26"/>
      <c r="F21" s="32">
        <v>0</v>
      </c>
      <c r="G21" s="32"/>
      <c r="I21" s="32">
        <v>0</v>
      </c>
    </row>
    <row r="22" spans="1:10" x14ac:dyDescent="0.3">
      <c r="A22" s="1" t="s">
        <v>51</v>
      </c>
      <c r="B22" s="8">
        <v>400</v>
      </c>
      <c r="C22" s="4"/>
      <c r="D22" s="26"/>
      <c r="F22" s="36">
        <v>1000</v>
      </c>
      <c r="G22" s="32" t="s">
        <v>53</v>
      </c>
      <c r="I22" s="36">
        <v>0</v>
      </c>
      <c r="J22" t="s">
        <v>57</v>
      </c>
    </row>
    <row r="23" spans="1:10" x14ac:dyDescent="0.3">
      <c r="A23" s="1"/>
      <c r="B23" s="4"/>
      <c r="C23" s="4"/>
      <c r="D23" s="26"/>
      <c r="F23" s="32"/>
      <c r="G23" s="32"/>
      <c r="I23" s="32"/>
    </row>
    <row r="24" spans="1:10" x14ac:dyDescent="0.3">
      <c r="A24" s="1" t="s">
        <v>23</v>
      </c>
      <c r="B24" s="4">
        <v>183.75</v>
      </c>
      <c r="C24" s="4"/>
      <c r="D24" s="26">
        <v>60</v>
      </c>
      <c r="F24" s="32">
        <v>187.42500000000001</v>
      </c>
      <c r="G24" s="32"/>
      <c r="I24" s="32">
        <v>187.42500000000001</v>
      </c>
    </row>
    <row r="25" spans="1:10" x14ac:dyDescent="0.3">
      <c r="A25" s="1" t="s">
        <v>24</v>
      </c>
      <c r="B25" s="4">
        <v>160</v>
      </c>
      <c r="C25" s="4"/>
      <c r="D25" s="26">
        <v>0</v>
      </c>
      <c r="F25" s="32">
        <v>160</v>
      </c>
      <c r="G25" s="32"/>
      <c r="I25" s="32">
        <v>160</v>
      </c>
      <c r="J25" t="s">
        <v>58</v>
      </c>
    </row>
    <row r="26" spans="1:10" x14ac:dyDescent="0.3">
      <c r="A26" s="1" t="s">
        <v>59</v>
      </c>
      <c r="B26" s="4"/>
      <c r="C26" s="4"/>
      <c r="D26" s="26"/>
      <c r="F26" s="36">
        <v>150</v>
      </c>
      <c r="G26" t="s">
        <v>60</v>
      </c>
      <c r="I26" s="32"/>
      <c r="J26" t="s">
        <v>60</v>
      </c>
    </row>
    <row r="27" spans="1:10" x14ac:dyDescent="0.3">
      <c r="A27" s="1" t="s">
        <v>25</v>
      </c>
      <c r="B27" s="4">
        <v>1000</v>
      </c>
      <c r="C27" s="4"/>
      <c r="D27" s="26">
        <v>485.95</v>
      </c>
      <c r="F27" s="32">
        <v>1000</v>
      </c>
      <c r="G27" s="32"/>
      <c r="I27" s="32">
        <v>1000</v>
      </c>
    </row>
    <row r="28" spans="1:10" x14ac:dyDescent="0.3">
      <c r="A28" s="1" t="s">
        <v>26</v>
      </c>
      <c r="B28" s="4">
        <v>0</v>
      </c>
      <c r="C28" s="4"/>
      <c r="D28" s="26"/>
      <c r="F28" s="32">
        <v>0</v>
      </c>
      <c r="G28" s="32"/>
      <c r="I28" s="32">
        <v>0</v>
      </c>
    </row>
    <row r="29" spans="1:10" x14ac:dyDescent="0.3">
      <c r="A29" s="1" t="s">
        <v>27</v>
      </c>
      <c r="B29" s="4">
        <v>0</v>
      </c>
      <c r="C29" s="4"/>
      <c r="D29" s="26">
        <v>200.87</v>
      </c>
      <c r="E29" s="35" t="s">
        <v>48</v>
      </c>
      <c r="F29" s="36">
        <v>150</v>
      </c>
      <c r="G29" s="32"/>
      <c r="I29" s="36">
        <v>150</v>
      </c>
    </row>
    <row r="30" spans="1:10" x14ac:dyDescent="0.3">
      <c r="A30" s="1"/>
      <c r="B30" s="4"/>
      <c r="C30" s="4"/>
      <c r="D30" s="26"/>
      <c r="F30" s="32"/>
      <c r="G30" s="32"/>
      <c r="I30" s="32"/>
    </row>
    <row r="31" spans="1:10" x14ac:dyDescent="0.3">
      <c r="A31" s="1" t="s">
        <v>28</v>
      </c>
      <c r="B31" s="4">
        <v>525</v>
      </c>
      <c r="C31" s="4"/>
      <c r="D31" s="26"/>
      <c r="F31" s="32">
        <v>525</v>
      </c>
      <c r="G31" s="32"/>
      <c r="I31" s="32">
        <v>525</v>
      </c>
    </row>
    <row r="32" spans="1:10" x14ac:dyDescent="0.3">
      <c r="A32" s="1"/>
      <c r="B32" s="4"/>
      <c r="C32" s="4"/>
      <c r="D32" s="26"/>
      <c r="F32" s="32"/>
      <c r="G32" s="32"/>
      <c r="I32" s="32"/>
    </row>
    <row r="33" spans="1:10" x14ac:dyDescent="0.3">
      <c r="A33" s="3" t="s">
        <v>29</v>
      </c>
      <c r="B33" s="5">
        <v>9558.75</v>
      </c>
      <c r="C33" s="4"/>
      <c r="D33" s="26">
        <f>SUM(D14:D32)</f>
        <v>7526.08</v>
      </c>
      <c r="F33" s="32">
        <f>SUM(F14:F32)</f>
        <v>12646.424999999999</v>
      </c>
      <c r="G33" s="32"/>
      <c r="I33" s="32">
        <f>SUM(I14:I32)</f>
        <v>13496.424999999999</v>
      </c>
    </row>
    <row r="34" spans="1:10" x14ac:dyDescent="0.3">
      <c r="A34" s="3"/>
      <c r="B34" s="5"/>
      <c r="C34" s="4"/>
      <c r="D34" s="26"/>
      <c r="F34" s="32"/>
      <c r="G34" s="32"/>
      <c r="I34" s="32"/>
    </row>
    <row r="35" spans="1:10" x14ac:dyDescent="0.3">
      <c r="A35" s="3" t="s">
        <v>30</v>
      </c>
      <c r="B35" s="4">
        <v>0</v>
      </c>
      <c r="C35" s="4"/>
      <c r="D35" s="26"/>
      <c r="F35" s="32">
        <v>0</v>
      </c>
      <c r="G35" s="32"/>
      <c r="I35" s="32">
        <v>0</v>
      </c>
    </row>
    <row r="36" spans="1:10" x14ac:dyDescent="0.3">
      <c r="A36" s="1" t="s">
        <v>31</v>
      </c>
      <c r="B36" s="4">
        <v>0</v>
      </c>
      <c r="C36" s="4"/>
      <c r="D36" s="26"/>
      <c r="F36" s="32">
        <v>0</v>
      </c>
      <c r="G36" s="32"/>
      <c r="I36" s="32">
        <v>0</v>
      </c>
    </row>
    <row r="37" spans="1:10" x14ac:dyDescent="0.3">
      <c r="A37" s="6" t="s">
        <v>32</v>
      </c>
      <c r="B37" s="4">
        <v>500</v>
      </c>
      <c r="C37" s="4"/>
      <c r="D37" s="26">
        <v>1068.17</v>
      </c>
      <c r="F37" s="32">
        <v>2000</v>
      </c>
      <c r="G37" s="32" t="s">
        <v>52</v>
      </c>
      <c r="I37" s="36">
        <v>500</v>
      </c>
      <c r="J37" t="s">
        <v>61</v>
      </c>
    </row>
    <row r="38" spans="1:10" x14ac:dyDescent="0.3">
      <c r="A38" s="6" t="s">
        <v>33</v>
      </c>
      <c r="B38" s="4">
        <v>186</v>
      </c>
      <c r="C38" s="4"/>
      <c r="D38" s="26">
        <v>148.80000000000001</v>
      </c>
      <c r="F38" s="32">
        <v>186</v>
      </c>
      <c r="G38" s="32"/>
      <c r="I38" s="32">
        <v>186</v>
      </c>
    </row>
    <row r="39" spans="1:10" x14ac:dyDescent="0.3">
      <c r="A39" s="6" t="s">
        <v>34</v>
      </c>
      <c r="B39" s="4">
        <v>400</v>
      </c>
      <c r="C39" s="4"/>
      <c r="D39" s="26">
        <v>259.35000000000002</v>
      </c>
      <c r="F39" s="32">
        <v>408</v>
      </c>
      <c r="G39" s="32"/>
      <c r="I39" s="32">
        <v>408</v>
      </c>
    </row>
    <row r="40" spans="1:10" x14ac:dyDescent="0.3">
      <c r="A40" s="6" t="s">
        <v>35</v>
      </c>
      <c r="B40" s="4">
        <v>1086</v>
      </c>
      <c r="C40" s="4"/>
      <c r="D40" s="26">
        <f>SUM(D37:D39)</f>
        <v>1476.3200000000002</v>
      </c>
      <c r="F40" s="32">
        <f>SUM(F37:F39)</f>
        <v>2594</v>
      </c>
      <c r="G40" s="32"/>
      <c r="I40" s="32">
        <f>SUM(I37:I39)</f>
        <v>1094</v>
      </c>
    </row>
    <row r="41" spans="1:10" x14ac:dyDescent="0.3">
      <c r="A41" s="6"/>
      <c r="B41" s="4"/>
      <c r="C41" s="4"/>
      <c r="D41" s="26"/>
      <c r="F41" s="32"/>
      <c r="G41" s="32"/>
      <c r="I41" s="32"/>
    </row>
    <row r="42" spans="1:10" x14ac:dyDescent="0.3">
      <c r="A42" s="6" t="s">
        <v>36</v>
      </c>
      <c r="B42" s="8">
        <v>3455.25</v>
      </c>
      <c r="C42" s="8"/>
      <c r="D42" s="29">
        <f>D10-D33-D40</f>
        <v>5313.42</v>
      </c>
      <c r="F42" s="32">
        <f>F10-F33-F40</f>
        <v>-1140.4249999999993</v>
      </c>
      <c r="G42" s="32"/>
      <c r="I42" s="32">
        <f>I10-I33-I40</f>
        <v>-490.42499999999927</v>
      </c>
    </row>
    <row r="43" spans="1:10" x14ac:dyDescent="0.3">
      <c r="A43" s="3"/>
      <c r="B43" s="4">
        <v>0</v>
      </c>
      <c r="C43" s="4"/>
      <c r="D43" s="26"/>
      <c r="F43" s="32">
        <v>0</v>
      </c>
      <c r="G43" s="32"/>
      <c r="I43" s="32">
        <v>0</v>
      </c>
    </row>
    <row r="44" spans="1:10" x14ac:dyDescent="0.3">
      <c r="A44" s="7" t="s">
        <v>37</v>
      </c>
      <c r="B44" s="4">
        <v>3000</v>
      </c>
      <c r="C44" s="4"/>
      <c r="D44" s="26">
        <v>3000</v>
      </c>
      <c r="F44" s="32">
        <v>3000</v>
      </c>
      <c r="G44" s="32"/>
      <c r="I44" s="32">
        <v>3000</v>
      </c>
    </row>
    <row r="45" spans="1:10" x14ac:dyDescent="0.3">
      <c r="A45" s="7" t="s">
        <v>38</v>
      </c>
      <c r="B45" s="4">
        <v>0</v>
      </c>
      <c r="C45" s="4"/>
      <c r="D45" s="26">
        <v>0</v>
      </c>
      <c r="F45" s="32">
        <v>0</v>
      </c>
      <c r="G45" s="32"/>
      <c r="I45" s="32">
        <v>0</v>
      </c>
    </row>
    <row r="46" spans="1:10" x14ac:dyDescent="0.3">
      <c r="A46" s="7" t="s">
        <v>39</v>
      </c>
      <c r="B46" s="31">
        <v>0</v>
      </c>
      <c r="C46" s="4"/>
      <c r="D46" s="26">
        <v>0</v>
      </c>
      <c r="F46" s="32">
        <v>0</v>
      </c>
      <c r="G46" s="32"/>
      <c r="I46" s="32">
        <v>0</v>
      </c>
    </row>
    <row r="47" spans="1:10" x14ac:dyDescent="0.3">
      <c r="A47" s="3" t="s">
        <v>40</v>
      </c>
      <c r="B47" s="16">
        <v>13644.75</v>
      </c>
      <c r="C47" s="4"/>
      <c r="D47" s="30">
        <f>D33+D40+D44</f>
        <v>12002.4</v>
      </c>
      <c r="F47" s="37">
        <f>F33+F40+F44</f>
        <v>18240.424999999999</v>
      </c>
      <c r="G47" s="32"/>
      <c r="I47" s="37">
        <f>I33+I40+I44</f>
        <v>17590.424999999999</v>
      </c>
    </row>
    <row r="48" spans="1:10" x14ac:dyDescent="0.3">
      <c r="A48" s="1"/>
      <c r="B48" s="4"/>
      <c r="C48" s="4"/>
      <c r="D48" s="26"/>
      <c r="F48" s="32"/>
      <c r="G48" s="32"/>
      <c r="I48" s="32"/>
    </row>
    <row r="49" spans="1:9" x14ac:dyDescent="0.3">
      <c r="A49" s="1"/>
      <c r="B49" s="4"/>
      <c r="C49" s="4" t="s">
        <v>41</v>
      </c>
      <c r="D49" s="26"/>
      <c r="F49" s="32"/>
      <c r="G49" s="32" t="s">
        <v>41</v>
      </c>
      <c r="I49" s="32"/>
    </row>
    <row r="50" spans="1:9" ht="15" thickBot="1" x14ac:dyDescent="0.35">
      <c r="A50" s="3" t="s">
        <v>42</v>
      </c>
      <c r="B50" s="13">
        <v>455.25</v>
      </c>
      <c r="C50" s="4">
        <v>455.25</v>
      </c>
      <c r="D50" s="28">
        <f>D10-D47</f>
        <v>2313.42</v>
      </c>
      <c r="F50" s="34">
        <f>F10-F47</f>
        <v>-4140.4249999999993</v>
      </c>
      <c r="G50" s="32">
        <v>1064.8250000000007</v>
      </c>
      <c r="I50" s="34">
        <f>I10-I47</f>
        <v>-3490.4249999999993</v>
      </c>
    </row>
    <row r="51" spans="1:9" ht="15" thickTop="1" x14ac:dyDescent="0.3">
      <c r="A51" s="1"/>
      <c r="B51" s="4"/>
      <c r="C51" s="4"/>
      <c r="D51" s="26"/>
      <c r="F51" s="32"/>
      <c r="G51" s="32"/>
      <c r="I51" s="32"/>
    </row>
    <row r="52" spans="1:9" x14ac:dyDescent="0.3">
      <c r="A52" s="1" t="s">
        <v>43</v>
      </c>
      <c r="B52" s="4">
        <v>200</v>
      </c>
      <c r="C52" s="4"/>
      <c r="D52" s="26">
        <v>200</v>
      </c>
      <c r="F52" s="32">
        <v>200</v>
      </c>
      <c r="G52" s="32"/>
      <c r="I52" s="32">
        <v>200</v>
      </c>
    </row>
    <row r="53" spans="1:9" x14ac:dyDescent="0.3">
      <c r="A53" s="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tabSelected="1" topLeftCell="A34" workbookViewId="0">
      <selection activeCell="I46" sqref="I46"/>
    </sheetView>
  </sheetViews>
  <sheetFormatPr defaultRowHeight="14.4" x14ac:dyDescent="0.3"/>
  <cols>
    <col min="1" max="1" width="30.33203125" bestFit="1" customWidth="1"/>
    <col min="2" max="2" width="11.109375" style="32" bestFit="1" customWidth="1"/>
    <col min="3" max="3" width="13.77734375" style="32" customWidth="1"/>
    <col min="4" max="4" width="11.21875" style="32" bestFit="1" customWidth="1"/>
    <col min="5" max="5" width="11.21875" style="32" customWidth="1"/>
    <col min="6" max="6" width="4.6640625" style="40" customWidth="1"/>
    <col min="7" max="7" width="12.6640625" style="32" customWidth="1"/>
    <col min="8" max="8" width="19.44140625" customWidth="1"/>
    <col min="9" max="9" width="12.33203125" style="32" bestFit="1" customWidth="1"/>
    <col min="10" max="10" width="28.5546875" customWidth="1"/>
  </cols>
  <sheetData>
    <row r="1" spans="1:10" x14ac:dyDescent="0.3">
      <c r="B1" s="32" t="s">
        <v>4</v>
      </c>
      <c r="D1" s="32" t="s">
        <v>68</v>
      </c>
      <c r="G1" s="32" t="s">
        <v>81</v>
      </c>
      <c r="I1" s="32" t="s">
        <v>62</v>
      </c>
    </row>
    <row r="2" spans="1:10" x14ac:dyDescent="0.3">
      <c r="A2" t="s">
        <v>5</v>
      </c>
      <c r="C2" s="32" t="s">
        <v>6</v>
      </c>
    </row>
    <row r="3" spans="1:10" x14ac:dyDescent="0.3">
      <c r="A3" t="s">
        <v>7</v>
      </c>
      <c r="B3" s="32">
        <v>13600</v>
      </c>
      <c r="C3" s="32">
        <v>200</v>
      </c>
      <c r="D3" s="32">
        <v>13600</v>
      </c>
      <c r="G3" s="32">
        <v>13600</v>
      </c>
      <c r="H3" t="s">
        <v>71</v>
      </c>
      <c r="I3" s="49">
        <f>68*300</f>
        <v>20400</v>
      </c>
      <c r="J3" s="50" t="s">
        <v>77</v>
      </c>
    </row>
    <row r="4" spans="1:10" x14ac:dyDescent="0.3">
      <c r="A4" t="s">
        <v>8</v>
      </c>
      <c r="B4" s="32">
        <v>300</v>
      </c>
      <c r="D4" s="32">
        <v>468.06</v>
      </c>
      <c r="G4" s="32">
        <v>300</v>
      </c>
      <c r="I4" s="32">
        <v>300</v>
      </c>
    </row>
    <row r="5" spans="1:10" x14ac:dyDescent="0.3">
      <c r="A5" t="s">
        <v>9</v>
      </c>
      <c r="D5" s="32">
        <v>194</v>
      </c>
    </row>
    <row r="6" spans="1:10" x14ac:dyDescent="0.3">
      <c r="A6" t="s">
        <v>10</v>
      </c>
      <c r="B6" s="32">
        <v>0</v>
      </c>
      <c r="G6" s="32">
        <v>0</v>
      </c>
      <c r="I6" s="32">
        <v>0</v>
      </c>
    </row>
    <row r="8" spans="1:10" x14ac:dyDescent="0.3">
      <c r="A8" t="s">
        <v>11</v>
      </c>
      <c r="B8" s="32">
        <v>0</v>
      </c>
      <c r="G8" s="32">
        <v>0</v>
      </c>
      <c r="I8" s="32">
        <v>0</v>
      </c>
    </row>
    <row r="10" spans="1:10" s="45" customFormat="1" x14ac:dyDescent="0.3">
      <c r="A10" s="45" t="s">
        <v>12</v>
      </c>
      <c r="B10" s="36">
        <v>14100</v>
      </c>
      <c r="C10" s="36"/>
      <c r="D10" s="36">
        <f>SUM(D3:D9)</f>
        <v>14262.06</v>
      </c>
      <c r="E10" s="36"/>
      <c r="G10" s="36">
        <v>14100</v>
      </c>
      <c r="I10" s="36">
        <f>SUM(I3:I9)</f>
        <v>20700</v>
      </c>
    </row>
    <row r="12" spans="1:10" x14ac:dyDescent="0.3">
      <c r="A12" t="s">
        <v>13</v>
      </c>
    </row>
    <row r="13" spans="1:10" x14ac:dyDescent="0.3">
      <c r="A13" t="s">
        <v>14</v>
      </c>
    </row>
    <row r="14" spans="1:10" x14ac:dyDescent="0.3">
      <c r="A14" t="s">
        <v>15</v>
      </c>
      <c r="B14" s="32">
        <v>1250</v>
      </c>
      <c r="D14" s="32">
        <v>1250</v>
      </c>
      <c r="G14" s="32">
        <v>1250</v>
      </c>
      <c r="I14" s="32">
        <v>1250.02</v>
      </c>
    </row>
    <row r="15" spans="1:10" x14ac:dyDescent="0.3">
      <c r="A15" t="s">
        <v>16</v>
      </c>
      <c r="B15" s="32">
        <v>2000</v>
      </c>
      <c r="D15" s="32">
        <v>1416.63</v>
      </c>
      <c r="G15" s="32">
        <v>2000</v>
      </c>
      <c r="I15" s="32">
        <v>1999.94</v>
      </c>
    </row>
    <row r="16" spans="1:10" x14ac:dyDescent="0.3">
      <c r="A16" t="s">
        <v>17</v>
      </c>
      <c r="B16" s="32">
        <v>1000</v>
      </c>
      <c r="D16" s="32">
        <v>999.97</v>
      </c>
      <c r="G16" s="32">
        <v>1000</v>
      </c>
      <c r="I16" s="32">
        <v>999.97</v>
      </c>
    </row>
    <row r="17" spans="1:10" x14ac:dyDescent="0.3">
      <c r="A17" t="s">
        <v>18</v>
      </c>
      <c r="B17" s="32">
        <v>1000</v>
      </c>
      <c r="D17" s="32">
        <v>999.97</v>
      </c>
      <c r="G17" s="32">
        <v>1000</v>
      </c>
      <c r="I17" s="42">
        <v>999.97</v>
      </c>
    </row>
    <row r="18" spans="1:10" x14ac:dyDescent="0.3">
      <c r="I18" s="42"/>
      <c r="J18" s="43">
        <f>SUM(I14:I17)</f>
        <v>5249.9000000000005</v>
      </c>
    </row>
    <row r="20" spans="1:10" x14ac:dyDescent="0.3">
      <c r="A20" t="s">
        <v>19</v>
      </c>
      <c r="B20" s="32">
        <v>1224</v>
      </c>
      <c r="D20" s="32">
        <v>1139.2550000000001</v>
      </c>
      <c r="G20" s="32">
        <v>1224</v>
      </c>
      <c r="I20" s="32">
        <v>1224</v>
      </c>
    </row>
    <row r="21" spans="1:10" ht="43.2" x14ac:dyDescent="0.3">
      <c r="A21" t="s">
        <v>20</v>
      </c>
      <c r="B21" s="32">
        <v>3000</v>
      </c>
      <c r="C21" s="44" t="s">
        <v>54</v>
      </c>
      <c r="D21" s="32">
        <v>0</v>
      </c>
      <c r="G21" s="38">
        <v>3000</v>
      </c>
      <c r="H21" s="39" t="s">
        <v>64</v>
      </c>
      <c r="I21" s="38">
        <v>3000</v>
      </c>
      <c r="J21" t="s">
        <v>76</v>
      </c>
    </row>
    <row r="22" spans="1:10" ht="11.55" customHeight="1" x14ac:dyDescent="0.3">
      <c r="A22" t="s">
        <v>21</v>
      </c>
      <c r="B22" s="32">
        <v>0</v>
      </c>
      <c r="G22" s="32">
        <v>0</v>
      </c>
      <c r="I22" s="32">
        <v>0</v>
      </c>
    </row>
    <row r="23" spans="1:10" ht="42" customHeight="1" x14ac:dyDescent="0.3">
      <c r="A23" t="s">
        <v>51</v>
      </c>
      <c r="B23" s="32">
        <v>1000</v>
      </c>
      <c r="C23" s="44" t="s">
        <v>53</v>
      </c>
      <c r="D23" s="32">
        <v>0</v>
      </c>
      <c r="G23" s="32">
        <v>1000</v>
      </c>
      <c r="H23" s="39" t="s">
        <v>66</v>
      </c>
      <c r="I23" s="32">
        <v>1000</v>
      </c>
    </row>
    <row r="25" spans="1:10" x14ac:dyDescent="0.3">
      <c r="A25" t="s">
        <v>23</v>
      </c>
      <c r="B25" s="32">
        <v>187.42500000000001</v>
      </c>
      <c r="D25" s="32">
        <v>55.08</v>
      </c>
      <c r="G25" s="32">
        <v>187.42500000000001</v>
      </c>
      <c r="I25" s="32">
        <v>187.42500000000001</v>
      </c>
    </row>
    <row r="26" spans="1:10" ht="25.5" customHeight="1" x14ac:dyDescent="0.3">
      <c r="A26" t="s">
        <v>24</v>
      </c>
      <c r="B26" s="32">
        <v>160</v>
      </c>
      <c r="D26" s="32">
        <v>141.94</v>
      </c>
      <c r="G26" s="38">
        <v>50</v>
      </c>
      <c r="H26" s="39" t="s">
        <v>73</v>
      </c>
      <c r="I26" s="38">
        <v>50</v>
      </c>
      <c r="J26" t="s">
        <v>72</v>
      </c>
    </row>
    <row r="27" spans="1:10" ht="31.95" customHeight="1" x14ac:dyDescent="0.3">
      <c r="A27" t="s">
        <v>65</v>
      </c>
      <c r="B27" s="32">
        <v>150</v>
      </c>
      <c r="C27" s="44" t="s">
        <v>60</v>
      </c>
      <c r="G27" s="38">
        <v>91.94</v>
      </c>
      <c r="H27" s="39" t="s">
        <v>74</v>
      </c>
      <c r="I27" s="38">
        <v>91.94</v>
      </c>
      <c r="J27" s="39" t="s">
        <v>67</v>
      </c>
    </row>
    <row r="28" spans="1:10" x14ac:dyDescent="0.3">
      <c r="A28" t="s">
        <v>25</v>
      </c>
      <c r="B28" s="32">
        <v>1000</v>
      </c>
      <c r="D28" s="32">
        <v>339.08</v>
      </c>
      <c r="G28" s="32">
        <v>1000</v>
      </c>
      <c r="I28" s="32">
        <v>1000</v>
      </c>
    </row>
    <row r="29" spans="1:10" x14ac:dyDescent="0.3">
      <c r="A29" t="s">
        <v>26</v>
      </c>
      <c r="B29" s="32">
        <v>0</v>
      </c>
      <c r="G29" s="32">
        <v>0</v>
      </c>
      <c r="I29" s="32">
        <v>0</v>
      </c>
    </row>
    <row r="30" spans="1:10" x14ac:dyDescent="0.3">
      <c r="A30" t="s">
        <v>27</v>
      </c>
      <c r="B30" s="32">
        <v>150</v>
      </c>
      <c r="D30" s="32">
        <v>70.98</v>
      </c>
      <c r="G30" s="32">
        <v>150</v>
      </c>
      <c r="I30" s="32">
        <v>150</v>
      </c>
    </row>
    <row r="32" spans="1:10" x14ac:dyDescent="0.3">
      <c r="A32" t="s">
        <v>28</v>
      </c>
      <c r="B32" s="32">
        <v>525</v>
      </c>
      <c r="D32" s="32">
        <v>0</v>
      </c>
      <c r="G32" s="32">
        <v>525</v>
      </c>
      <c r="I32" s="32">
        <v>525</v>
      </c>
    </row>
    <row r="34" spans="1:10" x14ac:dyDescent="0.3">
      <c r="A34" t="s">
        <v>29</v>
      </c>
      <c r="B34" s="32">
        <f>SUM(B14:B33)</f>
        <v>12646.424999999999</v>
      </c>
      <c r="D34" s="32">
        <f>SUM(D14:D33)</f>
        <v>6412.9049999999997</v>
      </c>
      <c r="G34" s="32">
        <f>SUM(G14:G33)</f>
        <v>12478.365</v>
      </c>
      <c r="I34" s="32">
        <f>SUM(I14:I33)</f>
        <v>12478.265000000001</v>
      </c>
    </row>
    <row r="36" spans="1:10" x14ac:dyDescent="0.3">
      <c r="A36" t="s">
        <v>30</v>
      </c>
      <c r="B36" s="32">
        <v>0</v>
      </c>
      <c r="D36" s="32">
        <v>0</v>
      </c>
      <c r="G36" s="32">
        <v>0</v>
      </c>
      <c r="I36" s="32">
        <v>0</v>
      </c>
    </row>
    <row r="37" spans="1:10" x14ac:dyDescent="0.3">
      <c r="A37" t="s">
        <v>31</v>
      </c>
      <c r="B37" s="32">
        <v>0</v>
      </c>
      <c r="D37" s="32">
        <v>0</v>
      </c>
      <c r="G37" s="32">
        <v>0</v>
      </c>
      <c r="I37" s="32">
        <v>0</v>
      </c>
    </row>
    <row r="38" spans="1:10" x14ac:dyDescent="0.3">
      <c r="A38" t="s">
        <v>78</v>
      </c>
      <c r="I38" s="52"/>
    </row>
    <row r="39" spans="1:10" ht="43.2" x14ac:dyDescent="0.3">
      <c r="A39" t="s">
        <v>32</v>
      </c>
      <c r="B39" s="32">
        <v>2000</v>
      </c>
      <c r="C39" s="44" t="s">
        <v>52</v>
      </c>
      <c r="D39" s="32">
        <v>0</v>
      </c>
      <c r="G39" s="32">
        <v>500</v>
      </c>
      <c r="H39" t="s">
        <v>61</v>
      </c>
      <c r="I39" s="32">
        <v>500</v>
      </c>
    </row>
    <row r="40" spans="1:10" ht="28.8" x14ac:dyDescent="0.3">
      <c r="A40" t="s">
        <v>63</v>
      </c>
      <c r="D40" s="32">
        <v>1868.75</v>
      </c>
      <c r="G40" s="38">
        <v>1500</v>
      </c>
      <c r="H40" s="39" t="s">
        <v>70</v>
      </c>
      <c r="I40" s="38">
        <v>1500</v>
      </c>
    </row>
    <row r="41" spans="1:10" x14ac:dyDescent="0.3">
      <c r="A41" t="s">
        <v>33</v>
      </c>
      <c r="B41" s="32">
        <v>186</v>
      </c>
      <c r="D41" s="32">
        <v>119.04</v>
      </c>
      <c r="G41" s="32">
        <v>186</v>
      </c>
      <c r="I41" s="32">
        <v>186</v>
      </c>
    </row>
    <row r="42" spans="1:10" x14ac:dyDescent="0.3">
      <c r="A42" t="s">
        <v>34</v>
      </c>
      <c r="B42" s="32">
        <v>408</v>
      </c>
      <c r="D42" s="32">
        <v>1261.56</v>
      </c>
      <c r="G42" s="38">
        <v>1200</v>
      </c>
      <c r="H42" t="s">
        <v>69</v>
      </c>
      <c r="I42" s="38">
        <v>1200</v>
      </c>
    </row>
    <row r="43" spans="1:10" s="45" customFormat="1" x14ac:dyDescent="0.3">
      <c r="A43" s="45" t="s">
        <v>35</v>
      </c>
      <c r="B43" s="48">
        <f>SUM(B39:B42)</f>
        <v>2594</v>
      </c>
      <c r="C43" s="36"/>
      <c r="D43" s="48">
        <f>SUM(D39:D42)</f>
        <v>3249.35</v>
      </c>
      <c r="E43" s="36"/>
      <c r="G43" s="48">
        <f>SUM(G39:G42)</f>
        <v>3386</v>
      </c>
      <c r="I43" s="48">
        <f>SUM(I38:I42)</f>
        <v>3386</v>
      </c>
    </row>
    <row r="44" spans="1:10" s="45" customFormat="1" ht="15" thickBot="1" x14ac:dyDescent="0.35">
      <c r="A44" s="45" t="s">
        <v>75</v>
      </c>
      <c r="B44" s="46">
        <f>B34+B43</f>
        <v>15240.424999999999</v>
      </c>
      <c r="C44" s="36"/>
      <c r="D44" s="46">
        <f>D34+D43</f>
        <v>9662.2549999999992</v>
      </c>
      <c r="E44" s="36"/>
      <c r="G44" s="46">
        <f>G34+G43</f>
        <v>15864.365</v>
      </c>
      <c r="I44" s="46">
        <f>I34+I43</f>
        <v>15864.265000000001</v>
      </c>
    </row>
    <row r="45" spans="1:10" ht="15" thickBot="1" x14ac:dyDescent="0.35">
      <c r="B45" s="41"/>
    </row>
    <row r="46" spans="1:10" s="45" customFormat="1" ht="15" thickBot="1" x14ac:dyDescent="0.35">
      <c r="A46" s="45" t="s">
        <v>36</v>
      </c>
      <c r="B46" s="47">
        <f>B10-B44</f>
        <v>-1140.4249999999993</v>
      </c>
      <c r="C46" s="36"/>
      <c r="D46" s="46">
        <f>D10-D34-D43</f>
        <v>4599.8050000000003</v>
      </c>
      <c r="E46" s="36"/>
      <c r="G46" s="36">
        <f>G10-G34-G43</f>
        <v>-1764.3649999999998</v>
      </c>
      <c r="I46" s="36">
        <f>I10-I34-I43</f>
        <v>4835.7349999999988</v>
      </c>
    </row>
    <row r="47" spans="1:10" ht="13.95" customHeight="1" x14ac:dyDescent="0.3">
      <c r="B47" s="32">
        <v>0</v>
      </c>
      <c r="G47" s="32">
        <v>0</v>
      </c>
      <c r="I47" s="32">
        <v>0</v>
      </c>
    </row>
    <row r="48" spans="1:10" ht="28.8" x14ac:dyDescent="0.3">
      <c r="A48" t="s">
        <v>37</v>
      </c>
      <c r="B48" s="32">
        <v>3000</v>
      </c>
      <c r="D48" s="32">
        <v>3000</v>
      </c>
      <c r="G48" s="32">
        <v>3000</v>
      </c>
      <c r="I48" s="49">
        <v>4800</v>
      </c>
      <c r="J48" s="51" t="s">
        <v>79</v>
      </c>
    </row>
    <row r="49" spans="1:10" ht="30.45" customHeight="1" x14ac:dyDescent="0.3">
      <c r="A49" t="s">
        <v>38</v>
      </c>
      <c r="B49" s="32">
        <v>0</v>
      </c>
      <c r="D49" s="32">
        <v>0</v>
      </c>
      <c r="G49" s="32">
        <v>0</v>
      </c>
      <c r="I49" s="32">
        <v>0</v>
      </c>
      <c r="J49" s="51" t="s">
        <v>80</v>
      </c>
    </row>
    <row r="50" spans="1:10" ht="25.05" customHeight="1" x14ac:dyDescent="0.3">
      <c r="A50" t="s">
        <v>39</v>
      </c>
      <c r="B50" s="32">
        <v>0</v>
      </c>
      <c r="D50" s="32">
        <v>0</v>
      </c>
      <c r="G50" s="32">
        <v>0</v>
      </c>
      <c r="I50" s="32">
        <v>0</v>
      </c>
    </row>
    <row r="51" spans="1:10" x14ac:dyDescent="0.3">
      <c r="A51" t="s">
        <v>40</v>
      </c>
      <c r="B51" s="32">
        <f>B34+B43+B48</f>
        <v>18240.424999999999</v>
      </c>
      <c r="D51" s="32">
        <f>D34+D43+D48</f>
        <v>12662.254999999999</v>
      </c>
      <c r="G51" s="32">
        <f>G34+G43+G48</f>
        <v>18864.364999999998</v>
      </c>
      <c r="I51" s="32">
        <f>I34+I43+I48</f>
        <v>20664.264999999999</v>
      </c>
    </row>
    <row r="54" spans="1:10" x14ac:dyDescent="0.3">
      <c r="A54" t="s">
        <v>42</v>
      </c>
      <c r="B54" s="32">
        <f>B10-B51</f>
        <v>-4140.4249999999993</v>
      </c>
      <c r="D54" s="32">
        <f>D10-D51</f>
        <v>1599.8050000000003</v>
      </c>
      <c r="G54" s="32">
        <f>G10-G51</f>
        <v>-4764.364999999998</v>
      </c>
      <c r="I54" s="32">
        <f>I10-I51</f>
        <v>35.735000000000582</v>
      </c>
    </row>
    <row r="56" spans="1:10" x14ac:dyDescent="0.3">
      <c r="A56" t="s">
        <v>43</v>
      </c>
      <c r="B56" s="32">
        <v>200</v>
      </c>
      <c r="D56" s="32">
        <v>200</v>
      </c>
      <c r="G56" s="32">
        <v>200</v>
      </c>
      <c r="I56" s="32">
        <v>300</v>
      </c>
    </row>
  </sheetData>
  <pageMargins left="0.25" right="0.25" top="0.75" bottom="0.75" header="0.3" footer="0.3"/>
  <pageSetup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actuals 2014&amp; budget 2015-2016</vt:lpstr>
      <vt:lpstr>actuals 2015 budget 2015-2016</vt:lpstr>
      <vt:lpstr>Bud &amp; Act 2016&amp;Budget 2017-2018</vt:lpstr>
    </vt:vector>
  </TitlesOfParts>
  <Company>Pamela Mann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Mann</dc:creator>
  <cp:lastModifiedBy>User</cp:lastModifiedBy>
  <cp:lastPrinted>2017-05-21T03:50:25Z</cp:lastPrinted>
  <dcterms:created xsi:type="dcterms:W3CDTF">2015-05-01T23:44:31Z</dcterms:created>
  <dcterms:modified xsi:type="dcterms:W3CDTF">2023-07-24T20:43:42Z</dcterms:modified>
</cp:coreProperties>
</file>